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Sheet2" sheetId="2" r:id="rId2"/>
    <sheet name="Sheet3" sheetId="3" r:id="rId3"/>
  </sheets>
  <definedNames>
    <definedName name="_xlnm.Print_Titles" localSheetId="1">Sheet2!$1:$2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<sst xmlns="http://schemas.openxmlformats.org/spreadsheetml/2006/main" count="138" uniqueCount="59">
  <si>
    <t>斯慕丝厂房租金明细表</t>
  </si>
  <si>
    <t>序号</t>
  </si>
  <si>
    <t>门面编号</t>
  </si>
  <si>
    <t>设计用途</t>
  </si>
  <si>
    <t>可出租面积
（㎡）</t>
  </si>
  <si>
    <t>租金价格                                                                                                                                                                                            （元/㎡/月）</t>
  </si>
  <si>
    <t>年租金价格                                （元/㎡/年）</t>
  </si>
  <si>
    <t>年租金总金额
（元）</t>
  </si>
  <si>
    <t>已缴纳保证金</t>
  </si>
  <si>
    <t>竞价后租赁价</t>
  </si>
  <si>
    <t>溢价</t>
  </si>
  <si>
    <t>溢价率</t>
  </si>
  <si>
    <t>交易服务费2%</t>
  </si>
  <si>
    <t>应补缴金额</t>
  </si>
  <si>
    <t>1-1（水果）</t>
  </si>
  <si>
    <t>商业</t>
  </si>
  <si>
    <t>1-2（水果）</t>
  </si>
  <si>
    <t>1-3（蛋糕）</t>
  </si>
  <si>
    <t>总计</t>
  </si>
  <si>
    <t>湖北斯慕丝智能服饰有限公司机械设备评估价值明细表</t>
  </si>
  <si>
    <t>设备名称品牌型号</t>
  </si>
  <si>
    <t>单位</t>
  </si>
  <si>
    <t>数量</t>
  </si>
  <si>
    <t>原值单价（元）</t>
  </si>
  <si>
    <t>原值总价（元）</t>
  </si>
  <si>
    <t>成新率%</t>
  </si>
  <si>
    <t>现值总价（元）</t>
  </si>
  <si>
    <t>备注</t>
  </si>
  <si>
    <t>HT-301袜子专用缝头机</t>
  </si>
  <si>
    <t>台</t>
  </si>
  <si>
    <t>竹山县通济沟工业园车间设备</t>
  </si>
  <si>
    <t>HT-299袜子专用缝头机</t>
  </si>
  <si>
    <t>辉腾牌翻袜机</t>
  </si>
  <si>
    <t>SL-460缝纫机</t>
  </si>
  <si>
    <t>CZD900型裁剪机</t>
  </si>
  <si>
    <t>泓列缝纫机</t>
  </si>
  <si>
    <t>斯诺克缝纫机</t>
  </si>
  <si>
    <t>VG-356缝纫机</t>
  </si>
  <si>
    <t>静上缝纫机</t>
  </si>
  <si>
    <t>芙蓉牌全自动电脑织袜机</t>
  </si>
  <si>
    <t>HIJECOM全自动织袜机</t>
  </si>
  <si>
    <t>全自动电脑织袜机</t>
  </si>
  <si>
    <t>MD-C310A织袜机</t>
  </si>
  <si>
    <t>凯强牌C300D织袜机</t>
  </si>
  <si>
    <t>万宏XH-608M织袜机</t>
  </si>
  <si>
    <t>掻经猿业洗涤机</t>
  </si>
  <si>
    <t>烘干机</t>
  </si>
  <si>
    <t>阿罗美定型机</t>
  </si>
  <si>
    <t>奥盛蒸汽定型机</t>
  </si>
  <si>
    <t>阿罗美点塑机</t>
  </si>
  <si>
    <t>芙蓉牌半智能化全自动电脑袜机(平板袜机)(FR-6F)</t>
  </si>
  <si>
    <t>宝丰镇搬迁设备</t>
  </si>
  <si>
    <t>芙蓉牌半智能化全自动电脑袜机(毛圈袜机)(FR-6F)</t>
  </si>
  <si>
    <t>空压机(E37A)</t>
  </si>
  <si>
    <t>缝头机(HUITENG300)</t>
  </si>
  <si>
    <t>风机(TTFZ5)</t>
  </si>
  <si>
    <t>竹山县麻家渡镇搬迁设备</t>
  </si>
  <si>
    <t>竹山县溢水镇搬迁设备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</si>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</sst>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9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6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10" fontId="8" fillId="0" borderId="5" xfId="0" applyNumberFormat="1" applyFont="1" applyFill="1" applyBorder="1" applyAlignment="1">
      <alignment horizontal="center" vertical="center" wrapText="1"/>
    </xf>
    <xf numFmtId="9" fontId="8" fillId="2" borderId="7" xfId="0" applyNumberFormat="1" applyFont="1" applyFill="1" applyBorder="1" applyAlignment="1">
      <alignment horizontal="center" vertical="center" wrapText="1"/>
    </xf>
    <xf numFmtId="0" fontId="8" fillId="2" borderId="7" xfId="0" applyNumberFormat="1" applyFont="1" applyFill="1" applyBorder="1" applyAlignment="1">
      <alignment horizontal="center" vertical="center" wrapText="1"/>
    </xf>
    <xf numFmtId="10" fontId="9" fillId="0" borderId="1" xfId="0" applyNumberFormat="1" applyFont="1" applyFill="1" applyBorder="1" applyAlignment="1">
      <alignment horizontal="center" vertical="center" wrapText="1"/>
    </xf>
    <xf numFmtId="176" fontId="9" fillId="0" borderId="8" xfId="0" applyNumberFormat="1" applyFont="1" applyFill="1" applyBorder="1" applyAlignment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 wrapText="1"/>
    </xf>
    <xf numFmtId="10" fontId="9" fillId="0" borderId="6" xfId="0" applyNumberFormat="1" applyFont="1" applyFill="1" applyBorder="1" applyAlignment="1">
      <alignment horizontal="center" vertical="center" wrapText="1"/>
    </xf>
    <xf numFmtId="176" fontId="9" fillId="0" borderId="6" xfId="0" applyNumberFormat="1" applyFont="1" applyFill="1" applyBorder="1" applyAlignment="1">
      <alignment horizontal="center" vertical="center" wrapText="1"/>
    </xf>
    <xf numFmtId="176" fontId="9" fillId="0" borderId="9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workbookViewId="0">
      <selection activeCell="H17" sqref="H17"/>
    </sheetView>
  </sheetViews>
  <sheetFormatPr defaultColWidth="9" defaultRowHeight="13.5" outlineLevelRow="5"/>
  <cols>
    <col min="14" max="14" width="11.625" customWidth="1"/>
  </cols>
  <sheetData>
    <row r="1" s="16" customFormat="1" ht="35" customHeight="1" spans="1:14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="16" customFormat="1" ht="60" customHeight="1" spans="1:14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8" t="s">
        <v>6</v>
      </c>
      <c r="G2" s="18" t="s">
        <v>7</v>
      </c>
      <c r="H2" s="18" t="s">
        <v>8</v>
      </c>
      <c r="I2" s="24" t="s">
        <v>9</v>
      </c>
      <c r="J2" s="18" t="s">
        <v>10</v>
      </c>
      <c r="K2" s="25" t="s">
        <v>11</v>
      </c>
      <c r="L2" s="18" t="s">
        <v>5</v>
      </c>
      <c r="M2" s="26" t="s">
        <v>12</v>
      </c>
      <c r="N2" s="27" t="s">
        <v>13</v>
      </c>
    </row>
    <row r="3" s="16" customFormat="1" ht="71" customHeight="1" spans="1:14">
      <c r="A3" s="19">
        <v>1</v>
      </c>
      <c r="B3" s="19" t="s">
        <v>14</v>
      </c>
      <c r="C3" s="19" t="s">
        <v>15</v>
      </c>
      <c r="D3" s="19">
        <v>28.42</v>
      </c>
      <c r="E3" s="20">
        <v>60</v>
      </c>
      <c r="F3" s="20">
        <f>E3*12</f>
        <v>720</v>
      </c>
      <c r="G3" s="21">
        <f>D3*E3*12</f>
        <v>20462.4</v>
      </c>
      <c r="H3" s="21">
        <v>1000</v>
      </c>
      <c r="I3" s="21">
        <v>22462</v>
      </c>
      <c r="J3" s="21">
        <f t="shared" ref="J3:J6" si="0">I3-G3</f>
        <v>1999.6</v>
      </c>
      <c r="K3" s="28">
        <f t="shared" ref="K3:K6" si="1">J3/G3</f>
        <v>0.097720697474392</v>
      </c>
      <c r="L3" s="20">
        <f t="shared" ref="L3:L6" si="2">I3/D3/12</f>
        <v>65.8632418484635</v>
      </c>
      <c r="M3" s="29">
        <f t="shared" ref="M3:M6" si="3">I3*0.02</f>
        <v>449.24</v>
      </c>
      <c r="N3" s="29">
        <f>I3-H3+M3</f>
        <v>21911.24</v>
      </c>
    </row>
    <row r="4" s="16" customFormat="1" ht="71" customHeight="1" spans="1:14">
      <c r="A4" s="19">
        <v>2</v>
      </c>
      <c r="B4" s="19" t="s">
        <v>16</v>
      </c>
      <c r="C4" s="19" t="s">
        <v>15</v>
      </c>
      <c r="D4" s="19">
        <v>24.74</v>
      </c>
      <c r="E4" s="20">
        <v>60</v>
      </c>
      <c r="F4" s="20">
        <f>E4*12</f>
        <v>720</v>
      </c>
      <c r="G4" s="21">
        <f>D4*E4*12</f>
        <v>17812.8</v>
      </c>
      <c r="H4" s="21">
        <v>3000</v>
      </c>
      <c r="I4" s="21">
        <v>29213</v>
      </c>
      <c r="J4" s="21">
        <f t="shared" si="0"/>
        <v>11400.2</v>
      </c>
      <c r="K4" s="28">
        <f t="shared" si="1"/>
        <v>0.640000449115243</v>
      </c>
      <c r="L4" s="20">
        <f t="shared" si="2"/>
        <v>98.4000269469146</v>
      </c>
      <c r="M4" s="29">
        <f t="shared" si="3"/>
        <v>584.26</v>
      </c>
      <c r="N4" s="29">
        <f>I4-H4+M4</f>
        <v>26797.26</v>
      </c>
    </row>
    <row r="5" s="16" customFormat="1" ht="71" customHeight="1" spans="1:14">
      <c r="A5" s="19">
        <v>3</v>
      </c>
      <c r="B5" s="19" t="s">
        <v>17</v>
      </c>
      <c r="C5" s="19" t="s">
        <v>15</v>
      </c>
      <c r="D5" s="19">
        <v>23.76</v>
      </c>
      <c r="E5" s="20">
        <v>60</v>
      </c>
      <c r="F5" s="20">
        <f>E5*12</f>
        <v>720</v>
      </c>
      <c r="G5" s="21">
        <f>D5*E5*12</f>
        <v>17107.2</v>
      </c>
      <c r="H5" s="21">
        <v>1000</v>
      </c>
      <c r="I5" s="21">
        <v>37107</v>
      </c>
      <c r="J5" s="21">
        <f t="shared" si="0"/>
        <v>19999.8</v>
      </c>
      <c r="K5" s="28">
        <f t="shared" si="1"/>
        <v>1.1690867003367</v>
      </c>
      <c r="L5" s="20">
        <f t="shared" si="2"/>
        <v>130.145202020202</v>
      </c>
      <c r="M5" s="29">
        <f t="shared" si="3"/>
        <v>742.14</v>
      </c>
      <c r="N5" s="29">
        <f>I5-H5+M5</f>
        <v>36849.14</v>
      </c>
    </row>
    <row r="6" s="16" customFormat="1" ht="35" customHeight="1" spans="1:14">
      <c r="A6" s="22" t="s">
        <v>18</v>
      </c>
      <c r="B6" s="22"/>
      <c r="C6" s="22"/>
      <c r="D6" s="22">
        <f t="shared" ref="D6:I6" si="4">SUM(D3:D5)</f>
        <v>76.92</v>
      </c>
      <c r="E6" s="22"/>
      <c r="F6" s="22"/>
      <c r="G6" s="23">
        <f t="shared" si="4"/>
        <v>55382.4</v>
      </c>
      <c r="H6" s="23"/>
      <c r="I6" s="23">
        <f t="shared" si="4"/>
        <v>88782</v>
      </c>
      <c r="J6" s="30">
        <f t="shared" si="0"/>
        <v>33399.6</v>
      </c>
      <c r="K6" s="31">
        <f t="shared" si="1"/>
        <v>0.603072456231583</v>
      </c>
      <c r="L6" s="32">
        <f t="shared" si="2"/>
        <v>96.184347373895</v>
      </c>
      <c r="M6" s="33">
        <f t="shared" si="3"/>
        <v>1775.64</v>
      </c>
      <c r="N6" s="33"/>
    </row>
  </sheetData>
  <mergeCells count="2">
    <mergeCell ref="A1:M1"/>
    <mergeCell ref="A6:B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workbookViewId="0">
      <selection activeCell="N6" sqref="N6"/>
    </sheetView>
  </sheetViews>
  <sheetFormatPr defaultColWidth="9" defaultRowHeight="18.75"/>
  <cols>
    <col min="1" max="1" width="7.5" style="2" customWidth="1"/>
    <col min="2" max="2" width="24.7166666666667" style="3" customWidth="1"/>
    <col min="3" max="3" width="9.875" style="3" customWidth="1"/>
    <col min="4" max="4" width="11" style="3" customWidth="1"/>
    <col min="5" max="5" width="16.625" style="3" customWidth="1"/>
    <col min="6" max="6" width="16.375" style="3" customWidth="1"/>
    <col min="7" max="7" width="10.9333333333333" style="3" customWidth="1"/>
    <col min="8" max="8" width="15" style="3" customWidth="1"/>
    <col min="9" max="9" width="26.4583333333333" style="3" customWidth="1"/>
    <col min="10" max="16384" width="9" style="2"/>
  </cols>
  <sheetData>
    <row r="1" ht="32" customHeight="1" spans="1:9">
      <c r="A1" s="4" t="s">
        <v>19</v>
      </c>
      <c r="B1" s="4"/>
      <c r="C1" s="4"/>
      <c r="D1" s="4"/>
      <c r="E1" s="4"/>
      <c r="F1" s="4"/>
      <c r="G1" s="4"/>
      <c r="H1" s="4"/>
      <c r="I1" s="4"/>
    </row>
    <row r="2" s="1" customFormat="1" ht="26" customHeight="1" spans="1:9">
      <c r="A2" s="5" t="s">
        <v>1</v>
      </c>
      <c r="B2" s="5" t="s">
        <v>20</v>
      </c>
      <c r="C2" s="5" t="s">
        <v>21</v>
      </c>
      <c r="D2" s="5" t="s">
        <v>22</v>
      </c>
      <c r="E2" s="5" t="s">
        <v>23</v>
      </c>
      <c r="F2" s="5" t="s">
        <v>24</v>
      </c>
      <c r="G2" s="5" t="s">
        <v>25</v>
      </c>
      <c r="H2" s="5" t="s">
        <v>26</v>
      </c>
      <c r="I2" s="5" t="s">
        <v>27</v>
      </c>
    </row>
    <row r="3" s="1" customFormat="1" ht="30" customHeight="1" spans="1:9">
      <c r="A3" s="6">
        <v>1</v>
      </c>
      <c r="B3" s="6" t="s">
        <v>28</v>
      </c>
      <c r="C3" s="6" t="s">
        <v>29</v>
      </c>
      <c r="D3" s="6">
        <v>15</v>
      </c>
      <c r="E3" s="7">
        <v>25900</v>
      </c>
      <c r="F3" s="6">
        <f>D3*E3</f>
        <v>388500</v>
      </c>
      <c r="G3" s="8">
        <v>0.55</v>
      </c>
      <c r="H3" s="6">
        <f>F3*G3</f>
        <v>213675</v>
      </c>
      <c r="I3" s="6" t="s">
        <v>30</v>
      </c>
    </row>
    <row r="4" s="1" customFormat="1" ht="30" customHeight="1" spans="1:9">
      <c r="A4" s="6">
        <v>2</v>
      </c>
      <c r="B4" s="6" t="s">
        <v>31</v>
      </c>
      <c r="C4" s="6" t="s">
        <v>29</v>
      </c>
      <c r="D4" s="6">
        <v>5</v>
      </c>
      <c r="E4" s="7">
        <v>25900</v>
      </c>
      <c r="F4" s="6">
        <f t="shared" ref="F4:F37" si="0">D4*E4</f>
        <v>129500</v>
      </c>
      <c r="G4" s="8">
        <v>0.55</v>
      </c>
      <c r="H4" s="6">
        <f t="shared" ref="H4:H37" si="1">F4*G4</f>
        <v>71225</v>
      </c>
      <c r="I4" s="6" t="s">
        <v>30</v>
      </c>
    </row>
    <row r="5" s="1" customFormat="1" ht="30" customHeight="1" spans="1:9">
      <c r="A5" s="6">
        <v>3</v>
      </c>
      <c r="B5" s="6" t="s">
        <v>32</v>
      </c>
      <c r="C5" s="6" t="s">
        <v>29</v>
      </c>
      <c r="D5" s="6">
        <v>6</v>
      </c>
      <c r="E5" s="7">
        <v>11592</v>
      </c>
      <c r="F5" s="6">
        <f t="shared" si="0"/>
        <v>69552</v>
      </c>
      <c r="G5" s="8">
        <v>0.55</v>
      </c>
      <c r="H5" s="6">
        <f t="shared" si="1"/>
        <v>38253.6</v>
      </c>
      <c r="I5" s="6" t="s">
        <v>30</v>
      </c>
    </row>
    <row r="6" s="1" customFormat="1" ht="30" customHeight="1" spans="1:9">
      <c r="A6" s="6">
        <v>4</v>
      </c>
      <c r="B6" s="6" t="s">
        <v>33</v>
      </c>
      <c r="C6" s="6" t="s">
        <v>29</v>
      </c>
      <c r="D6" s="6">
        <v>6</v>
      </c>
      <c r="E6" s="7">
        <v>13500</v>
      </c>
      <c r="F6" s="6">
        <f t="shared" si="0"/>
        <v>81000</v>
      </c>
      <c r="G6" s="8">
        <v>0.55</v>
      </c>
      <c r="H6" s="6">
        <f t="shared" si="1"/>
        <v>44550</v>
      </c>
      <c r="I6" s="6" t="s">
        <v>30</v>
      </c>
    </row>
    <row r="7" s="1" customFormat="1" ht="30" customHeight="1" spans="1:9">
      <c r="A7" s="6">
        <v>5</v>
      </c>
      <c r="B7" s="6" t="s">
        <v>34</v>
      </c>
      <c r="C7" s="6" t="s">
        <v>29</v>
      </c>
      <c r="D7" s="6">
        <v>1</v>
      </c>
      <c r="E7" s="7">
        <v>25800</v>
      </c>
      <c r="F7" s="6">
        <f t="shared" si="0"/>
        <v>25800</v>
      </c>
      <c r="G7" s="8">
        <v>0.55</v>
      </c>
      <c r="H7" s="6">
        <f t="shared" si="1"/>
        <v>14190</v>
      </c>
      <c r="I7" s="6" t="s">
        <v>30</v>
      </c>
    </row>
    <row r="8" s="1" customFormat="1" ht="30" customHeight="1" spans="1:9">
      <c r="A8" s="6">
        <v>6</v>
      </c>
      <c r="B8" s="6" t="s">
        <v>35</v>
      </c>
      <c r="C8" s="6" t="s">
        <v>29</v>
      </c>
      <c r="D8" s="6">
        <v>2</v>
      </c>
      <c r="E8" s="7">
        <v>13500</v>
      </c>
      <c r="F8" s="6">
        <f t="shared" si="0"/>
        <v>27000</v>
      </c>
      <c r="G8" s="8">
        <v>0.55</v>
      </c>
      <c r="H8" s="6">
        <f t="shared" si="1"/>
        <v>14850</v>
      </c>
      <c r="I8" s="6" t="s">
        <v>30</v>
      </c>
    </row>
    <row r="9" s="1" customFormat="1" ht="30" customHeight="1" spans="1:9">
      <c r="A9" s="6">
        <v>7</v>
      </c>
      <c r="B9" s="6" t="s">
        <v>36</v>
      </c>
      <c r="C9" s="6" t="s">
        <v>29</v>
      </c>
      <c r="D9" s="6">
        <v>4</v>
      </c>
      <c r="E9" s="7">
        <v>13500</v>
      </c>
      <c r="F9" s="6">
        <f t="shared" si="0"/>
        <v>54000</v>
      </c>
      <c r="G9" s="8">
        <v>0.55</v>
      </c>
      <c r="H9" s="6">
        <f t="shared" si="1"/>
        <v>29700</v>
      </c>
      <c r="I9" s="6" t="s">
        <v>30</v>
      </c>
    </row>
    <row r="10" s="1" customFormat="1" ht="30" customHeight="1" spans="1:9">
      <c r="A10" s="6">
        <v>8</v>
      </c>
      <c r="B10" s="6" t="s">
        <v>37</v>
      </c>
      <c r="C10" s="6" t="s">
        <v>29</v>
      </c>
      <c r="D10" s="6">
        <v>2</v>
      </c>
      <c r="E10" s="7">
        <v>13500</v>
      </c>
      <c r="F10" s="6">
        <f t="shared" si="0"/>
        <v>27000</v>
      </c>
      <c r="G10" s="8">
        <v>0.55</v>
      </c>
      <c r="H10" s="6">
        <f t="shared" si="1"/>
        <v>14850</v>
      </c>
      <c r="I10" s="6" t="s">
        <v>30</v>
      </c>
    </row>
    <row r="11" s="1" customFormat="1" ht="30" customHeight="1" spans="1:9">
      <c r="A11" s="6">
        <v>9</v>
      </c>
      <c r="B11" s="6" t="s">
        <v>38</v>
      </c>
      <c r="C11" s="6" t="s">
        <v>29</v>
      </c>
      <c r="D11" s="6">
        <v>2</v>
      </c>
      <c r="E11" s="7">
        <v>13500</v>
      </c>
      <c r="F11" s="6">
        <f t="shared" si="0"/>
        <v>27000</v>
      </c>
      <c r="G11" s="8">
        <v>0.55</v>
      </c>
      <c r="H11" s="6">
        <f t="shared" si="1"/>
        <v>14850</v>
      </c>
      <c r="I11" s="6" t="s">
        <v>30</v>
      </c>
    </row>
    <row r="12" s="1" customFormat="1" ht="30" customHeight="1" spans="1:9">
      <c r="A12" s="6">
        <v>10</v>
      </c>
      <c r="B12" s="6" t="s">
        <v>39</v>
      </c>
      <c r="C12" s="6" t="s">
        <v>29</v>
      </c>
      <c r="D12" s="6">
        <v>210</v>
      </c>
      <c r="E12" s="7">
        <v>22990</v>
      </c>
      <c r="F12" s="6">
        <f t="shared" si="0"/>
        <v>4827900</v>
      </c>
      <c r="G12" s="8">
        <v>0.55</v>
      </c>
      <c r="H12" s="6">
        <f t="shared" si="1"/>
        <v>2655345</v>
      </c>
      <c r="I12" s="6" t="s">
        <v>30</v>
      </c>
    </row>
    <row r="13" s="1" customFormat="1" ht="30" customHeight="1" spans="1:9">
      <c r="A13" s="6">
        <v>11</v>
      </c>
      <c r="B13" s="6" t="s">
        <v>40</v>
      </c>
      <c r="C13" s="6" t="s">
        <v>29</v>
      </c>
      <c r="D13" s="6">
        <v>10</v>
      </c>
      <c r="E13" s="7">
        <v>22990</v>
      </c>
      <c r="F13" s="6">
        <f t="shared" si="0"/>
        <v>229900</v>
      </c>
      <c r="G13" s="8">
        <v>0.55</v>
      </c>
      <c r="H13" s="6">
        <f t="shared" si="1"/>
        <v>126445</v>
      </c>
      <c r="I13" s="6" t="s">
        <v>30</v>
      </c>
    </row>
    <row r="14" s="1" customFormat="1" ht="30" customHeight="1" spans="1:9">
      <c r="A14" s="6">
        <v>12</v>
      </c>
      <c r="B14" s="6" t="s">
        <v>41</v>
      </c>
      <c r="C14" s="6" t="s">
        <v>29</v>
      </c>
      <c r="D14" s="6">
        <v>50</v>
      </c>
      <c r="E14" s="7">
        <v>22990</v>
      </c>
      <c r="F14" s="6">
        <f t="shared" si="0"/>
        <v>1149500</v>
      </c>
      <c r="G14" s="8">
        <v>0.55</v>
      </c>
      <c r="H14" s="6">
        <f t="shared" si="1"/>
        <v>632225</v>
      </c>
      <c r="I14" s="6" t="s">
        <v>30</v>
      </c>
    </row>
    <row r="15" s="1" customFormat="1" ht="30" customHeight="1" spans="1:9">
      <c r="A15" s="6">
        <v>13</v>
      </c>
      <c r="B15" s="6" t="s">
        <v>42</v>
      </c>
      <c r="C15" s="6" t="s">
        <v>29</v>
      </c>
      <c r="D15" s="6">
        <v>80</v>
      </c>
      <c r="E15" s="7">
        <v>27450</v>
      </c>
      <c r="F15" s="6">
        <f t="shared" si="0"/>
        <v>2196000</v>
      </c>
      <c r="G15" s="8">
        <v>0.55</v>
      </c>
      <c r="H15" s="6">
        <f t="shared" si="1"/>
        <v>1207800</v>
      </c>
      <c r="I15" s="6" t="s">
        <v>30</v>
      </c>
    </row>
    <row r="16" s="1" customFormat="1" ht="30" customHeight="1" spans="1:9">
      <c r="A16" s="6">
        <v>14</v>
      </c>
      <c r="B16" s="6" t="s">
        <v>43</v>
      </c>
      <c r="C16" s="6" t="s">
        <v>29</v>
      </c>
      <c r="D16" s="6">
        <v>220</v>
      </c>
      <c r="E16" s="7">
        <v>22654</v>
      </c>
      <c r="F16" s="6">
        <f t="shared" si="0"/>
        <v>4983880</v>
      </c>
      <c r="G16" s="8">
        <v>0.55</v>
      </c>
      <c r="H16" s="6">
        <f t="shared" si="1"/>
        <v>2741134</v>
      </c>
      <c r="I16" s="6" t="s">
        <v>30</v>
      </c>
    </row>
    <row r="17" s="1" customFormat="1" ht="30" customHeight="1" spans="1:9">
      <c r="A17" s="6">
        <v>15</v>
      </c>
      <c r="B17" s="6" t="s">
        <v>44</v>
      </c>
      <c r="C17" s="6" t="s">
        <v>29</v>
      </c>
      <c r="D17" s="6">
        <v>30</v>
      </c>
      <c r="E17" s="7">
        <v>22654</v>
      </c>
      <c r="F17" s="6">
        <f t="shared" si="0"/>
        <v>679620</v>
      </c>
      <c r="G17" s="8">
        <v>0.55</v>
      </c>
      <c r="H17" s="6">
        <f t="shared" si="1"/>
        <v>373791</v>
      </c>
      <c r="I17" s="6" t="s">
        <v>30</v>
      </c>
    </row>
    <row r="18" s="1" customFormat="1" ht="30" customHeight="1" spans="1:9">
      <c r="A18" s="6">
        <v>16</v>
      </c>
      <c r="B18" s="6" t="s">
        <v>45</v>
      </c>
      <c r="C18" s="6" t="s">
        <v>29</v>
      </c>
      <c r="D18" s="6">
        <v>1</v>
      </c>
      <c r="E18" s="7">
        <v>12168</v>
      </c>
      <c r="F18" s="6">
        <f t="shared" si="0"/>
        <v>12168</v>
      </c>
      <c r="G18" s="8">
        <v>0.55</v>
      </c>
      <c r="H18" s="6">
        <f t="shared" si="1"/>
        <v>6692.4</v>
      </c>
      <c r="I18" s="6" t="s">
        <v>30</v>
      </c>
    </row>
    <row r="19" s="1" customFormat="1" ht="30" customHeight="1" spans="1:9">
      <c r="A19" s="6">
        <v>17</v>
      </c>
      <c r="B19" s="6" t="s">
        <v>46</v>
      </c>
      <c r="C19" s="6" t="s">
        <v>29</v>
      </c>
      <c r="D19" s="6">
        <v>4</v>
      </c>
      <c r="E19" s="7">
        <v>12168</v>
      </c>
      <c r="F19" s="6">
        <f t="shared" si="0"/>
        <v>48672</v>
      </c>
      <c r="G19" s="8">
        <v>0.55</v>
      </c>
      <c r="H19" s="6">
        <f t="shared" si="1"/>
        <v>26769.6</v>
      </c>
      <c r="I19" s="6" t="s">
        <v>30</v>
      </c>
    </row>
    <row r="20" s="1" customFormat="1" ht="30" customHeight="1" spans="1:9">
      <c r="A20" s="6">
        <v>18</v>
      </c>
      <c r="B20" s="6" t="s">
        <v>47</v>
      </c>
      <c r="C20" s="6" t="s">
        <v>29</v>
      </c>
      <c r="D20" s="6">
        <v>7</v>
      </c>
      <c r="E20" s="7">
        <v>169081</v>
      </c>
      <c r="F20" s="6">
        <f t="shared" si="0"/>
        <v>1183567</v>
      </c>
      <c r="G20" s="8">
        <v>0.55</v>
      </c>
      <c r="H20" s="6">
        <f t="shared" si="1"/>
        <v>650961.85</v>
      </c>
      <c r="I20" s="6" t="s">
        <v>30</v>
      </c>
    </row>
    <row r="21" s="1" customFormat="1" ht="30" customHeight="1" spans="1:9">
      <c r="A21" s="6">
        <v>19</v>
      </c>
      <c r="B21" s="6" t="s">
        <v>48</v>
      </c>
      <c r="C21" s="6" t="s">
        <v>29</v>
      </c>
      <c r="D21" s="6">
        <v>1</v>
      </c>
      <c r="E21" s="7">
        <v>234513</v>
      </c>
      <c r="F21" s="6">
        <f t="shared" si="0"/>
        <v>234513</v>
      </c>
      <c r="G21" s="8">
        <v>0.55</v>
      </c>
      <c r="H21" s="6">
        <f t="shared" si="1"/>
        <v>128982.15</v>
      </c>
      <c r="I21" s="6" t="s">
        <v>30</v>
      </c>
    </row>
    <row r="22" s="1" customFormat="1" ht="30" customHeight="1" spans="1:9">
      <c r="A22" s="6">
        <v>20</v>
      </c>
      <c r="B22" s="6" t="s">
        <v>49</v>
      </c>
      <c r="C22" s="6" t="s">
        <v>29</v>
      </c>
      <c r="D22" s="6">
        <v>1</v>
      </c>
      <c r="E22" s="7">
        <v>75221</v>
      </c>
      <c r="F22" s="6">
        <f t="shared" si="0"/>
        <v>75221</v>
      </c>
      <c r="G22" s="8">
        <v>0.55</v>
      </c>
      <c r="H22" s="6">
        <f t="shared" si="1"/>
        <v>41371.55</v>
      </c>
      <c r="I22" s="6" t="s">
        <v>30</v>
      </c>
    </row>
    <row r="23" s="1" customFormat="1" ht="30" customHeight="1" spans="1:9">
      <c r="A23" s="6">
        <v>21</v>
      </c>
      <c r="B23" s="9" t="s">
        <v>50</v>
      </c>
      <c r="C23" s="6" t="s">
        <v>29</v>
      </c>
      <c r="D23" s="9">
        <v>60</v>
      </c>
      <c r="E23" s="7">
        <v>22990</v>
      </c>
      <c r="F23" s="6">
        <f t="shared" si="0"/>
        <v>1379400</v>
      </c>
      <c r="G23" s="10">
        <v>0.5</v>
      </c>
      <c r="H23" s="6">
        <f t="shared" si="1"/>
        <v>689700</v>
      </c>
      <c r="I23" s="9" t="s">
        <v>51</v>
      </c>
    </row>
    <row r="24" s="1" customFormat="1" ht="30" customHeight="1" spans="1:9">
      <c r="A24" s="6">
        <v>22</v>
      </c>
      <c r="B24" s="9" t="s">
        <v>52</v>
      </c>
      <c r="C24" s="6" t="s">
        <v>29</v>
      </c>
      <c r="D24" s="9">
        <v>60</v>
      </c>
      <c r="E24" s="7">
        <v>27450</v>
      </c>
      <c r="F24" s="6">
        <f t="shared" si="0"/>
        <v>1647000</v>
      </c>
      <c r="G24" s="10">
        <v>0.5</v>
      </c>
      <c r="H24" s="6">
        <f t="shared" si="1"/>
        <v>823500</v>
      </c>
      <c r="I24" s="9" t="s">
        <v>51</v>
      </c>
    </row>
    <row r="25" s="1" customFormat="1" ht="30" customHeight="1" spans="1:9">
      <c r="A25" s="6">
        <v>23</v>
      </c>
      <c r="B25" s="9" t="s">
        <v>53</v>
      </c>
      <c r="C25" s="6" t="s">
        <v>29</v>
      </c>
      <c r="D25" s="9">
        <v>1</v>
      </c>
      <c r="E25" s="7">
        <v>84900</v>
      </c>
      <c r="F25" s="6">
        <f t="shared" si="0"/>
        <v>84900</v>
      </c>
      <c r="G25" s="10">
        <v>0.5</v>
      </c>
      <c r="H25" s="6">
        <f t="shared" si="1"/>
        <v>42450</v>
      </c>
      <c r="I25" s="9" t="s">
        <v>51</v>
      </c>
    </row>
    <row r="26" s="1" customFormat="1" ht="30" customHeight="1" spans="1:9">
      <c r="A26" s="6">
        <v>24</v>
      </c>
      <c r="B26" s="9" t="s">
        <v>54</v>
      </c>
      <c r="C26" s="6" t="s">
        <v>29</v>
      </c>
      <c r="D26" s="9">
        <v>9</v>
      </c>
      <c r="E26" s="7">
        <v>25900</v>
      </c>
      <c r="F26" s="6">
        <f t="shared" si="0"/>
        <v>233100</v>
      </c>
      <c r="G26" s="10">
        <v>0.5</v>
      </c>
      <c r="H26" s="6">
        <f t="shared" si="1"/>
        <v>116550</v>
      </c>
      <c r="I26" s="9" t="s">
        <v>51</v>
      </c>
    </row>
    <row r="27" s="1" customFormat="1" ht="30" customHeight="1" spans="1:9">
      <c r="A27" s="6">
        <v>25</v>
      </c>
      <c r="B27" s="6" t="s">
        <v>55</v>
      </c>
      <c r="C27" s="6" t="s">
        <v>29</v>
      </c>
      <c r="D27" s="9">
        <v>6</v>
      </c>
      <c r="E27" s="7">
        <v>2550</v>
      </c>
      <c r="F27" s="6">
        <f t="shared" si="0"/>
        <v>15300</v>
      </c>
      <c r="G27" s="10">
        <v>0.5</v>
      </c>
      <c r="H27" s="6">
        <f t="shared" si="1"/>
        <v>7650</v>
      </c>
      <c r="I27" s="9" t="s">
        <v>51</v>
      </c>
    </row>
    <row r="28" s="1" customFormat="1" ht="30" customHeight="1" spans="1:9">
      <c r="A28" s="6">
        <v>26</v>
      </c>
      <c r="B28" s="9" t="s">
        <v>50</v>
      </c>
      <c r="C28" s="6" t="s">
        <v>29</v>
      </c>
      <c r="D28" s="9">
        <v>72</v>
      </c>
      <c r="E28" s="7">
        <v>22990</v>
      </c>
      <c r="F28" s="6">
        <f t="shared" si="0"/>
        <v>1655280</v>
      </c>
      <c r="G28" s="10">
        <v>0.5</v>
      </c>
      <c r="H28" s="6">
        <f t="shared" si="1"/>
        <v>827640</v>
      </c>
      <c r="I28" s="9" t="s">
        <v>56</v>
      </c>
    </row>
    <row r="29" s="1" customFormat="1" ht="30" customHeight="1" spans="1:9">
      <c r="A29" s="6">
        <v>27</v>
      </c>
      <c r="B29" s="9" t="s">
        <v>52</v>
      </c>
      <c r="C29" s="6" t="s">
        <v>29</v>
      </c>
      <c r="D29" s="9">
        <v>72</v>
      </c>
      <c r="E29" s="7">
        <v>27450</v>
      </c>
      <c r="F29" s="6">
        <f t="shared" si="0"/>
        <v>1976400</v>
      </c>
      <c r="G29" s="10">
        <v>0.5</v>
      </c>
      <c r="H29" s="6">
        <f t="shared" si="1"/>
        <v>988200</v>
      </c>
      <c r="I29" s="9" t="s">
        <v>56</v>
      </c>
    </row>
    <row r="30" s="1" customFormat="1" ht="30" customHeight="1" spans="1:9">
      <c r="A30" s="6">
        <v>28</v>
      </c>
      <c r="B30" s="9" t="s">
        <v>53</v>
      </c>
      <c r="C30" s="6" t="s">
        <v>29</v>
      </c>
      <c r="D30" s="9">
        <v>1</v>
      </c>
      <c r="E30" s="7">
        <v>84900</v>
      </c>
      <c r="F30" s="6">
        <f t="shared" si="0"/>
        <v>84900</v>
      </c>
      <c r="G30" s="10">
        <v>0.5</v>
      </c>
      <c r="H30" s="6">
        <f t="shared" si="1"/>
        <v>42450</v>
      </c>
      <c r="I30" s="9" t="s">
        <v>56</v>
      </c>
    </row>
    <row r="31" s="1" customFormat="1" ht="30" customHeight="1" spans="1:9">
      <c r="A31" s="6">
        <v>29</v>
      </c>
      <c r="B31" s="9" t="s">
        <v>54</v>
      </c>
      <c r="C31" s="6" t="s">
        <v>29</v>
      </c>
      <c r="D31" s="9">
        <v>11</v>
      </c>
      <c r="E31" s="7">
        <v>25900</v>
      </c>
      <c r="F31" s="6">
        <f t="shared" si="0"/>
        <v>284900</v>
      </c>
      <c r="G31" s="10">
        <v>0.5</v>
      </c>
      <c r="H31" s="6">
        <f t="shared" si="1"/>
        <v>142450</v>
      </c>
      <c r="I31" s="9" t="s">
        <v>56</v>
      </c>
    </row>
    <row r="32" s="1" customFormat="1" ht="30" customHeight="1" spans="1:9">
      <c r="A32" s="6">
        <v>30</v>
      </c>
      <c r="B32" s="9" t="s">
        <v>55</v>
      </c>
      <c r="C32" s="6" t="s">
        <v>29</v>
      </c>
      <c r="D32" s="6">
        <v>9</v>
      </c>
      <c r="E32" s="7">
        <v>2550</v>
      </c>
      <c r="F32" s="6">
        <f t="shared" si="0"/>
        <v>22950</v>
      </c>
      <c r="G32" s="10">
        <v>0.5</v>
      </c>
      <c r="H32" s="6">
        <f t="shared" si="1"/>
        <v>11475</v>
      </c>
      <c r="I32" s="9" t="s">
        <v>56</v>
      </c>
    </row>
    <row r="33" s="1" customFormat="1" ht="30" customHeight="1" spans="1:9">
      <c r="A33" s="6">
        <v>31</v>
      </c>
      <c r="B33" s="9" t="s">
        <v>50</v>
      </c>
      <c r="C33" s="6" t="s">
        <v>29</v>
      </c>
      <c r="D33" s="9">
        <v>54</v>
      </c>
      <c r="E33" s="7">
        <v>22990</v>
      </c>
      <c r="F33" s="6">
        <f t="shared" si="0"/>
        <v>1241460</v>
      </c>
      <c r="G33" s="10">
        <v>0.5</v>
      </c>
      <c r="H33" s="6">
        <f t="shared" si="1"/>
        <v>620730</v>
      </c>
      <c r="I33" s="9" t="s">
        <v>57</v>
      </c>
    </row>
    <row r="34" s="1" customFormat="1" ht="30" customHeight="1" spans="1:9">
      <c r="A34" s="6">
        <v>32</v>
      </c>
      <c r="B34" s="9" t="s">
        <v>52</v>
      </c>
      <c r="C34" s="6" t="s">
        <v>29</v>
      </c>
      <c r="D34" s="9">
        <v>54</v>
      </c>
      <c r="E34" s="7">
        <v>27450</v>
      </c>
      <c r="F34" s="6">
        <f t="shared" si="0"/>
        <v>1482300</v>
      </c>
      <c r="G34" s="10">
        <v>0.5</v>
      </c>
      <c r="H34" s="6">
        <f t="shared" si="1"/>
        <v>741150</v>
      </c>
      <c r="I34" s="9" t="s">
        <v>57</v>
      </c>
    </row>
    <row r="35" s="1" customFormat="1" ht="30" customHeight="1" spans="1:9">
      <c r="A35" s="6">
        <v>33</v>
      </c>
      <c r="B35" s="9" t="s">
        <v>53</v>
      </c>
      <c r="C35" s="6" t="s">
        <v>29</v>
      </c>
      <c r="D35" s="9">
        <v>1</v>
      </c>
      <c r="E35" s="7">
        <v>84900</v>
      </c>
      <c r="F35" s="6">
        <f t="shared" si="0"/>
        <v>84900</v>
      </c>
      <c r="G35" s="10">
        <v>0.5</v>
      </c>
      <c r="H35" s="6">
        <f t="shared" si="1"/>
        <v>42450</v>
      </c>
      <c r="I35" s="9" t="s">
        <v>57</v>
      </c>
    </row>
    <row r="36" s="1" customFormat="1" ht="30" customHeight="1" spans="1:9">
      <c r="A36" s="6">
        <v>34</v>
      </c>
      <c r="B36" s="9" t="s">
        <v>54</v>
      </c>
      <c r="C36" s="6" t="s">
        <v>29</v>
      </c>
      <c r="D36" s="9">
        <v>7</v>
      </c>
      <c r="E36" s="7">
        <v>25900</v>
      </c>
      <c r="F36" s="6">
        <f t="shared" si="0"/>
        <v>181300</v>
      </c>
      <c r="G36" s="10">
        <v>0.5</v>
      </c>
      <c r="H36" s="6">
        <f t="shared" si="1"/>
        <v>90650</v>
      </c>
      <c r="I36" s="9" t="s">
        <v>57</v>
      </c>
    </row>
    <row r="37" s="1" customFormat="1" ht="30" customHeight="1" spans="1:9">
      <c r="A37" s="6">
        <v>35</v>
      </c>
      <c r="B37" s="9" t="s">
        <v>55</v>
      </c>
      <c r="C37" s="6" t="s">
        <v>29</v>
      </c>
      <c r="D37" s="9">
        <v>9</v>
      </c>
      <c r="E37" s="7">
        <v>2550</v>
      </c>
      <c r="F37" s="6">
        <f t="shared" si="0"/>
        <v>22950</v>
      </c>
      <c r="G37" s="10">
        <v>0.5</v>
      </c>
      <c r="H37" s="6">
        <f t="shared" si="1"/>
        <v>11475</v>
      </c>
      <c r="I37" s="9" t="s">
        <v>57</v>
      </c>
    </row>
    <row r="38" ht="30" customHeight="1" spans="1:9">
      <c r="A38" s="11" t="s">
        <v>58</v>
      </c>
      <c r="B38" s="12"/>
      <c r="C38" s="13"/>
      <c r="D38" s="14">
        <f>SUM(D3:D37)</f>
        <v>1083</v>
      </c>
      <c r="E38" s="14"/>
      <c r="F38" s="14">
        <f>SUM(F3:F37)</f>
        <v>26847333</v>
      </c>
      <c r="G38" s="14"/>
      <c r="H38" s="14">
        <f>SUM(H3:H37)</f>
        <v>14246181.15</v>
      </c>
      <c r="I38" s="14"/>
    </row>
    <row r="39" ht="48" customHeight="1" spans="2:9">
      <c r="B39" s="15"/>
      <c r="C39" s="15"/>
      <c r="D39" s="15"/>
      <c r="E39" s="15"/>
      <c r="F39" s="15"/>
      <c r="G39" s="15"/>
      <c r="H39" s="15"/>
      <c r="I39" s="15"/>
    </row>
    <row r="40" ht="48" customHeight="1" spans="2:9">
      <c r="B40" s="15"/>
      <c r="C40" s="15"/>
      <c r="D40" s="15"/>
      <c r="E40" s="15"/>
      <c r="F40" s="15"/>
      <c r="G40" s="15"/>
      <c r="H40" s="15"/>
      <c r="I40" s="15"/>
    </row>
    <row r="41" ht="48" customHeight="1" spans="2:9">
      <c r="B41" s="15"/>
      <c r="C41" s="15"/>
      <c r="D41" s="15"/>
      <c r="E41" s="15"/>
      <c r="F41" s="15"/>
      <c r="G41" s="15"/>
      <c r="H41" s="15"/>
      <c r="I41" s="15"/>
    </row>
    <row r="42" ht="48" customHeight="1" spans="2:9">
      <c r="B42" s="15"/>
      <c r="C42" s="15"/>
      <c r="D42" s="15"/>
      <c r="E42" s="15"/>
      <c r="F42" s="15"/>
      <c r="G42" s="15"/>
      <c r="H42" s="15"/>
      <c r="I42" s="15"/>
    </row>
    <row r="43" ht="48" customHeight="1" spans="2:9">
      <c r="B43" s="15"/>
      <c r="C43" s="15"/>
      <c r="D43" s="15"/>
      <c r="E43" s="15"/>
      <c r="F43" s="15"/>
      <c r="G43" s="15"/>
      <c r="H43" s="15"/>
      <c r="I43" s="15"/>
    </row>
    <row r="44" ht="48" customHeight="1" spans="2:9">
      <c r="B44" s="15"/>
      <c r="C44" s="15"/>
      <c r="D44" s="15"/>
      <c r="E44" s="15"/>
      <c r="F44" s="15"/>
      <c r="G44" s="15"/>
      <c r="H44" s="15"/>
      <c r="I44" s="15"/>
    </row>
    <row r="45" ht="48" customHeight="1" spans="2:9">
      <c r="B45" s="15"/>
      <c r="C45" s="15"/>
      <c r="D45" s="15"/>
      <c r="E45" s="15"/>
      <c r="F45" s="15"/>
      <c r="G45" s="15"/>
      <c r="H45" s="15"/>
      <c r="I45" s="15"/>
    </row>
    <row r="46" ht="48" customHeight="1" spans="2:9">
      <c r="B46" s="15"/>
      <c r="C46" s="15"/>
      <c r="D46" s="15"/>
      <c r="E46" s="15"/>
      <c r="F46" s="15"/>
      <c r="G46" s="15"/>
      <c r="H46" s="15"/>
      <c r="I46" s="15"/>
    </row>
    <row r="47" ht="48" customHeight="1" spans="2:9">
      <c r="B47" s="15"/>
      <c r="C47" s="15"/>
      <c r="D47" s="15"/>
      <c r="E47" s="15"/>
      <c r="F47" s="15"/>
      <c r="G47" s="15"/>
      <c r="H47" s="15"/>
      <c r="I47" s="15"/>
    </row>
    <row r="48" ht="48" customHeight="1" spans="2:9">
      <c r="B48" s="15"/>
      <c r="C48" s="15"/>
      <c r="D48" s="15"/>
      <c r="E48" s="15"/>
      <c r="F48" s="15"/>
      <c r="G48" s="15"/>
      <c r="H48" s="15"/>
      <c r="I48" s="15"/>
    </row>
    <row r="49" ht="48" customHeight="1" spans="2:9">
      <c r="B49" s="15"/>
      <c r="C49" s="15"/>
      <c r="D49" s="15"/>
      <c r="E49" s="15"/>
      <c r="F49" s="15"/>
      <c r="G49" s="15"/>
      <c r="H49" s="15"/>
      <c r="I49" s="15"/>
    </row>
    <row r="50" ht="48" customHeight="1" spans="2:9">
      <c r="B50" s="15"/>
      <c r="C50" s="15"/>
      <c r="D50" s="15"/>
      <c r="E50" s="15"/>
      <c r="F50" s="15"/>
      <c r="G50" s="15"/>
      <c r="H50" s="15"/>
      <c r="I50" s="15"/>
    </row>
    <row r="51" ht="48" customHeight="1" spans="2:9">
      <c r="B51" s="15"/>
      <c r="C51" s="15"/>
      <c r="D51" s="15"/>
      <c r="E51" s="15"/>
      <c r="F51" s="15"/>
      <c r="G51" s="15"/>
      <c r="H51" s="15"/>
      <c r="I51" s="15"/>
    </row>
    <row r="52" ht="48" customHeight="1" spans="2:9">
      <c r="B52" s="15"/>
      <c r="C52" s="15"/>
      <c r="D52" s="15"/>
      <c r="E52" s="15"/>
      <c r="F52" s="15"/>
      <c r="G52" s="15"/>
      <c r="H52" s="15"/>
      <c r="I52" s="15"/>
    </row>
    <row r="53" ht="48" customHeight="1" spans="2:9">
      <c r="B53" s="15"/>
      <c r="C53" s="15"/>
      <c r="D53" s="15"/>
      <c r="E53" s="15"/>
      <c r="F53" s="15"/>
      <c r="G53" s="15"/>
      <c r="H53" s="15"/>
      <c r="I53" s="15"/>
    </row>
    <row r="54" ht="48" customHeight="1" spans="2:9">
      <c r="B54" s="15"/>
      <c r="C54" s="15"/>
      <c r="D54" s="15"/>
      <c r="E54" s="15"/>
      <c r="F54" s="15"/>
      <c r="G54" s="15"/>
      <c r="H54" s="15"/>
      <c r="I54" s="15"/>
    </row>
    <row r="55" ht="48" customHeight="1" spans="2:9">
      <c r="B55" s="15"/>
      <c r="C55" s="15"/>
      <c r="D55" s="15"/>
      <c r="E55" s="15"/>
      <c r="F55" s="15"/>
      <c r="G55" s="15"/>
      <c r="H55" s="15"/>
      <c r="I55" s="15"/>
    </row>
    <row r="56" ht="48" customHeight="1" spans="2:9">
      <c r="B56" s="15"/>
      <c r="C56" s="15"/>
      <c r="D56" s="15"/>
      <c r="E56" s="15"/>
      <c r="F56" s="15"/>
      <c r="G56" s="15"/>
      <c r="H56" s="15"/>
      <c r="I56" s="15"/>
    </row>
    <row r="57" ht="48" customHeight="1" spans="2:9">
      <c r="B57" s="15"/>
      <c r="C57" s="15"/>
      <c r="D57" s="15"/>
      <c r="E57" s="15"/>
      <c r="F57" s="15"/>
      <c r="G57" s="15"/>
      <c r="H57" s="15"/>
      <c r="I57" s="15"/>
    </row>
    <row r="58" ht="48" customHeight="1" spans="2:9">
      <c r="B58" s="15"/>
      <c r="C58" s="15"/>
      <c r="D58" s="15"/>
      <c r="E58" s="15"/>
      <c r="F58" s="15"/>
      <c r="G58" s="15"/>
      <c r="H58" s="15"/>
      <c r="I58" s="15"/>
    </row>
    <row r="59" ht="48" customHeight="1" spans="2:9">
      <c r="B59" s="15"/>
      <c r="C59" s="15"/>
      <c r="D59" s="15"/>
      <c r="E59" s="15"/>
      <c r="F59" s="15"/>
      <c r="G59" s="15"/>
      <c r="H59" s="15"/>
      <c r="I59" s="15"/>
    </row>
  </sheetData>
  <mergeCells count="2">
    <mergeCell ref="A1:I1"/>
    <mergeCell ref="A38:C38"/>
  </mergeCells>
  <pageMargins left="0.700694444444445" right="0.700694444444445" top="0.747916666666667" bottom="1.0625" header="0.298611111111111" footer="0.298611111111111"/>
  <pageSetup paperSize="9" scale="96" orientation="landscape" horizontalDpi="600"/>
  <headerFooter>
    <oddHeader>&amp;C第 &amp;P 页</oddHeader>
    <oddFooter>&amp;R评估单位：湖北德高房地产资产评估有限公司
2024年6月6日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2024-06-06T02:12:14Z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40847545E9534218B56E341A7BACCAE3_12</vt:lpwstr>
  </property>
</Properties>
</file>